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642db30e6bdfd59/Bureau/Le Petit Pochon/"/>
    </mc:Choice>
  </mc:AlternateContent>
  <xr:revisionPtr revIDLastSave="3" documentId="8_{7333DA7B-817E-4EF7-BEA7-476BE04AB80E}" xr6:coauthVersionLast="47" xr6:coauthVersionMax="47" xr10:uidLastSave="{94C56473-C3A8-4C4D-A1E3-33AA8D198B31}"/>
  <bookViews>
    <workbookView xWindow="-108" yWindow="-108" windowWidth="23256" windowHeight="12456" xr2:uid="{E3273FE4-9D2E-4FED-89A6-4E583BCEDAFD}"/>
  </bookViews>
  <sheets>
    <sheet name="Bon de commande Noël 2024" sheetId="3" r:id="rId1"/>
    <sheet name=" " sheetId="2" r:id="rId2"/>
  </sheets>
  <externalReferences>
    <externalReference r:id="rId3"/>
  </externalReferences>
  <definedNames>
    <definedName name="_xlnm._FilterDatabase" localSheetId="0" hidden="1">'Bon de commande Noël 2024'!#REF!</definedName>
    <definedName name="_xlnm.Print_Area" localSheetId="0">'Bon de commande Noël 2024'!$B$1:$N$58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9" i="3" l="1"/>
  <c r="F21" i="3"/>
  <c r="N19" i="3"/>
  <c r="N18" i="3"/>
  <c r="N17" i="3"/>
  <c r="N16" i="3"/>
  <c r="N14" i="3"/>
  <c r="N13" i="3"/>
  <c r="G17" i="3"/>
  <c r="G18" i="3"/>
  <c r="G19" i="3"/>
  <c r="G16" i="3"/>
  <c r="G14" i="3"/>
  <c r="G13" i="3"/>
  <c r="I47" i="3"/>
  <c r="K47" i="3" s="1"/>
  <c r="I46" i="3"/>
  <c r="K46" i="3" s="1"/>
  <c r="I45" i="3"/>
  <c r="K45" i="3" s="1"/>
  <c r="I44" i="3"/>
  <c r="K44" i="3" s="1"/>
  <c r="I43" i="3"/>
  <c r="K43" i="3" s="1"/>
  <c r="I42" i="3"/>
  <c r="K42" i="3" s="1"/>
  <c r="I41" i="3"/>
  <c r="K41" i="3" s="1"/>
  <c r="I40" i="3"/>
  <c r="K40" i="3" s="1"/>
  <c r="I39" i="3"/>
  <c r="K39" i="3" s="1"/>
  <c r="I38" i="3"/>
  <c r="K38" i="3" s="1"/>
  <c r="I37" i="3"/>
  <c r="K37" i="3" s="1"/>
  <c r="I36" i="3"/>
  <c r="K36" i="3" s="1"/>
  <c r="I35" i="3"/>
  <c r="K35" i="3" s="1"/>
  <c r="I34" i="3"/>
  <c r="K34" i="3" s="1"/>
  <c r="I33" i="3"/>
  <c r="K33" i="3" s="1"/>
  <c r="I32" i="3"/>
  <c r="K32" i="3" s="1"/>
  <c r="I31" i="3"/>
  <c r="K31" i="3" s="1"/>
  <c r="I30" i="3"/>
  <c r="K30" i="3" s="1"/>
  <c r="I29" i="3"/>
  <c r="K29" i="3" s="1"/>
  <c r="I28" i="3"/>
  <c r="K28" i="3" s="1"/>
  <c r="I27" i="3"/>
  <c r="K27" i="3" s="1"/>
  <c r="M21" i="3" l="1"/>
  <c r="K51" i="3"/>
  <c r="K53" i="3" s="1"/>
</calcChain>
</file>

<file path=xl/sharedStrings.xml><?xml version="1.0" encoding="utf-8"?>
<sst xmlns="http://schemas.openxmlformats.org/spreadsheetml/2006/main" count="86" uniqueCount="80">
  <si>
    <t>Nom :</t>
  </si>
  <si>
    <t>Prénom :</t>
  </si>
  <si>
    <t>Adresse :</t>
  </si>
  <si>
    <t>E-mail :</t>
  </si>
  <si>
    <t>Bon de commande</t>
  </si>
  <si>
    <t>Qté</t>
  </si>
  <si>
    <t>Total</t>
  </si>
  <si>
    <t>Caramel au sel de Guérande</t>
  </si>
  <si>
    <t>Chuque du Nord</t>
  </si>
  <si>
    <t>Croquant amandes</t>
  </si>
  <si>
    <t>Gaufre fine x3</t>
  </si>
  <si>
    <t>Bonbon Rose de Provins</t>
  </si>
  <si>
    <t>Marseillote</t>
  </si>
  <si>
    <t>Nougat au chocolat</t>
  </si>
  <si>
    <t>Brique du Capitole</t>
  </si>
  <si>
    <t>Nougat de Montélimar</t>
  </si>
  <si>
    <t>Brique Violette de Toulouse</t>
  </si>
  <si>
    <t>Pâte de fruit</t>
  </si>
  <si>
    <t>Calisson d'Aix</t>
  </si>
  <si>
    <t>Rousquille des Pyrénées</t>
  </si>
  <si>
    <t>lepetitpochonpro@gmail.com</t>
  </si>
  <si>
    <t>liste nombre</t>
  </si>
  <si>
    <t>Prix</t>
  </si>
  <si>
    <t>Flocon d'Ariège</t>
  </si>
  <si>
    <t>Coucougnette de Pau</t>
  </si>
  <si>
    <t>Prune de Monsieur</t>
  </si>
  <si>
    <t>C.P. :</t>
  </si>
  <si>
    <t>Ville :</t>
  </si>
  <si>
    <t>Téléphone :</t>
  </si>
  <si>
    <r>
      <rPr>
        <sz val="12"/>
        <color theme="1"/>
        <rFont val="Calibri"/>
        <family val="2"/>
        <scheme val="minor"/>
      </rPr>
      <t>Le Petit Pochon</t>
    </r>
    <r>
      <rPr>
        <b/>
        <sz val="12"/>
        <color theme="1"/>
        <rFont val="Calibri"/>
        <family val="2"/>
        <scheme val="minor"/>
      </rPr>
      <t xml:space="preserve"> Noël</t>
    </r>
  </si>
  <si>
    <r>
      <rPr>
        <sz val="12"/>
        <color theme="1"/>
        <rFont val="Calibri"/>
        <family val="2"/>
        <scheme val="minor"/>
      </rPr>
      <t>Le Petit Pochon</t>
    </r>
    <r>
      <rPr>
        <b/>
        <sz val="12"/>
        <color theme="1"/>
        <rFont val="Calibri"/>
        <family val="2"/>
        <scheme val="minor"/>
      </rPr>
      <t xml:space="preserve"> Noël Gourmand</t>
    </r>
  </si>
  <si>
    <r>
      <rPr>
        <sz val="12"/>
        <color theme="1"/>
        <rFont val="Calibri"/>
        <family val="2"/>
        <scheme val="minor"/>
      </rPr>
      <t>Le Petit Pochon</t>
    </r>
    <r>
      <rPr>
        <b/>
        <sz val="12"/>
        <color theme="1"/>
        <rFont val="Calibri"/>
        <family val="2"/>
        <scheme val="minor"/>
      </rPr>
      <t xml:space="preserve"> Noël Duo</t>
    </r>
  </si>
  <si>
    <r>
      <rPr>
        <sz val="12"/>
        <color theme="1"/>
        <rFont val="Calibri"/>
        <family val="2"/>
        <scheme val="minor"/>
      </rPr>
      <t>Le Petit Pochon</t>
    </r>
    <r>
      <rPr>
        <b/>
        <sz val="12"/>
        <color theme="1"/>
        <rFont val="Calibri"/>
        <family val="2"/>
        <scheme val="minor"/>
      </rPr>
      <t xml:space="preserve"> Noël Gourmand Duo</t>
    </r>
  </si>
  <si>
    <r>
      <rPr>
        <sz val="12"/>
        <color theme="1"/>
        <rFont val="Calibri"/>
        <family val="2"/>
        <scheme val="minor"/>
      </rPr>
      <t>Le Petit Pochon</t>
    </r>
    <r>
      <rPr>
        <b/>
        <sz val="12"/>
        <color theme="1"/>
        <rFont val="Calibri"/>
        <family val="2"/>
        <scheme val="minor"/>
      </rPr>
      <t xml:space="preserve"> Bonbon</t>
    </r>
  </si>
  <si>
    <r>
      <rPr>
        <sz val="12"/>
        <color theme="1"/>
        <rFont val="Calibri"/>
        <family val="2"/>
        <scheme val="minor"/>
      </rPr>
      <t>Le Petit Pochon</t>
    </r>
    <r>
      <rPr>
        <b/>
        <sz val="12"/>
        <color theme="1"/>
        <rFont val="Calibri"/>
        <family val="2"/>
        <scheme val="minor"/>
      </rPr>
      <t xml:space="preserve"> Gourmand</t>
    </r>
  </si>
  <si>
    <r>
      <rPr>
        <sz val="12"/>
        <color theme="1"/>
        <rFont val="Calibri"/>
        <family val="2"/>
        <scheme val="minor"/>
      </rPr>
      <t>Le Petit Pochon</t>
    </r>
    <r>
      <rPr>
        <b/>
        <sz val="12"/>
        <color theme="1"/>
        <rFont val="Calibri"/>
        <family val="2"/>
        <scheme val="minor"/>
      </rPr>
      <t xml:space="preserve"> Bonbon Duo</t>
    </r>
  </si>
  <si>
    <r>
      <rPr>
        <sz val="12"/>
        <color theme="1"/>
        <rFont val="Calibri"/>
        <family val="2"/>
        <scheme val="minor"/>
      </rPr>
      <t>Le Petit Pochon</t>
    </r>
    <r>
      <rPr>
        <b/>
        <sz val="12"/>
        <color theme="1"/>
        <rFont val="Calibri"/>
        <family val="2"/>
        <scheme val="minor"/>
      </rPr>
      <t xml:space="preserve"> Gourmand Duo</t>
    </r>
  </si>
  <si>
    <r>
      <rPr>
        <sz val="12"/>
        <color theme="1"/>
        <rFont val="Calibri"/>
        <family val="2"/>
        <scheme val="minor"/>
      </rPr>
      <t xml:space="preserve">Le Petit Pochon </t>
    </r>
    <r>
      <rPr>
        <b/>
        <sz val="12"/>
        <color theme="1"/>
        <rFont val="Calibri"/>
        <family val="2"/>
        <scheme val="minor"/>
      </rPr>
      <t>Tradition</t>
    </r>
  </si>
  <si>
    <r>
      <rPr>
        <sz val="12"/>
        <color theme="1"/>
        <rFont val="Calibri"/>
        <family val="2"/>
        <scheme val="minor"/>
      </rPr>
      <t>Le Petit Pochon</t>
    </r>
    <r>
      <rPr>
        <b/>
        <sz val="12"/>
        <color theme="1"/>
        <rFont val="Calibri"/>
        <family val="2"/>
        <scheme val="minor"/>
      </rPr>
      <t xml:space="preserve"> Grand Gourmand</t>
    </r>
  </si>
  <si>
    <r>
      <rPr>
        <sz val="12"/>
        <color theme="1"/>
        <rFont val="Calibri"/>
        <family val="2"/>
        <scheme val="minor"/>
      </rPr>
      <t xml:space="preserve">Le Petit Pochon </t>
    </r>
    <r>
      <rPr>
        <b/>
        <sz val="12"/>
        <color theme="1"/>
        <rFont val="Calibri"/>
        <family val="2"/>
        <scheme val="minor"/>
      </rPr>
      <t>Tradition Duo</t>
    </r>
  </si>
  <si>
    <r>
      <rPr>
        <sz val="12"/>
        <color theme="1"/>
        <rFont val="Calibri"/>
        <family val="2"/>
        <scheme val="minor"/>
      </rPr>
      <t>Le Petit Pochon</t>
    </r>
    <r>
      <rPr>
        <b/>
        <sz val="12"/>
        <color theme="1"/>
        <rFont val="Calibri"/>
        <family val="2"/>
        <scheme val="minor"/>
      </rPr>
      <t xml:space="preserve"> Grand Gourmand Duo</t>
    </r>
  </si>
  <si>
    <t xml:space="preserve">Quantité Totale : </t>
  </si>
  <si>
    <t xml:space="preserve">Montant total : </t>
  </si>
  <si>
    <t>Composez votre Petit Pochon avec vos confiseries préférées !</t>
  </si>
  <si>
    <t>*Montant minimum de 10€ par Petit Pochon</t>
  </si>
  <si>
    <t>Le Petit Pochon #1</t>
  </si>
  <si>
    <t>a</t>
  </si>
  <si>
    <t>Bergamote de Nancy</t>
  </si>
  <si>
    <t>b</t>
  </si>
  <si>
    <t>Bonbon framboise/myrtille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</si>
  <si>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</si>
  <si>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</si>
  <si>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</si>
  <si>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</si>
  <si>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</si>
  <si>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</si>
  <si>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</si>
  <si>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</si>
  <si>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</si>
  <si>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</si>
  <si>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</si>
  <si>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</si>
  <si>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Galipette</t>
  </si>
  <si>
    <t>o</t>
  </si>
  <si>
    <t>p</t>
  </si>
  <si>
    <t>Noix du Dauphiné</t>
  </si>
  <si>
    <t>q</t>
  </si>
  <si>
    <t>r</t>
  </si>
  <si>
    <t>s</t>
  </si>
  <si>
    <t>t</t>
  </si>
  <si>
    <t>u</t>
  </si>
  <si>
    <t>+ 3,00€</t>
  </si>
  <si>
    <t>Montant total :</t>
  </si>
  <si>
    <t>* + Pochon et Frais de préparation</t>
  </si>
  <si>
    <t>Qté :</t>
  </si>
  <si>
    <t>Merci de nous retourner ce bon de commande par mail :</t>
  </si>
  <si>
    <t xml:space="preserve">Bonbon à la Violette </t>
  </si>
  <si>
    <t>Découvrez nos Petits Pochons :</t>
  </si>
  <si>
    <r>
      <t xml:space="preserve">SAS Le Petit Pochon - 47 Avenue Mozart – 77410 CHARNY
RCS Meaux 933 169 690
</t>
    </r>
    <r>
      <rPr>
        <b/>
        <u/>
        <sz val="10"/>
        <color theme="1"/>
        <rFont val="Calibri"/>
        <family val="2"/>
        <scheme val="minor"/>
      </rPr>
      <t>www.lepetitpochon.com</t>
    </r>
  </si>
  <si>
    <r>
      <t>Montant total par Petit Pochon #1</t>
    </r>
    <r>
      <rPr>
        <b/>
        <sz val="11"/>
        <color rgb="FFFF0000"/>
        <rFont val="Calibri"/>
        <family val="2"/>
        <scheme val="minor"/>
      </rPr>
      <t xml:space="preserve"> 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</si>
</sst>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#,##0.00\ &quot;€&quot;"/>
    <numFmt numFmtId="165" formatCode="#,##0\ &quot;€&quot;"/>
    <numFmt numFmtId="167" formatCode="_-* #,##0\ _€_-;\-* #,##0\ _€_-;_-* &quot;-&quot;\ _€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vertical="top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1" fillId="0" borderId="8" xfId="1" applyFont="1" applyBorder="1" applyAlignment="1" applyProtection="1">
      <alignment horizontal="center" vertical="center"/>
    </xf>
    <xf numFmtId="0" fontId="11" fillId="0" borderId="9" xfId="1" applyFont="1" applyBorder="1" applyAlignment="1" applyProtection="1">
      <alignment horizontal="center" vertical="center"/>
    </xf>
    <xf numFmtId="0" fontId="11" fillId="0" borderId="10" xfId="1" applyFont="1" applyBorder="1" applyAlignment="1" applyProtection="1">
      <alignment horizontal="center" vertical="center"/>
    </xf>
    <xf numFmtId="0" fontId="0" fillId="0" borderId="0" xfId="0" applyAlignment="1">
      <alignment horizontal="right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left" vertical="top"/>
    </xf>
    <xf numFmtId="0" fontId="16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left" vertical="top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16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164" fontId="0" fillId="0" borderId="11" xfId="0" applyNumberFormat="1" applyBorder="1" applyAlignment="1">
      <alignment horizontal="center" vertical="top"/>
    </xf>
    <xf numFmtId="0" fontId="1" fillId="0" borderId="0" xfId="0" applyFont="1" applyAlignment="1">
      <alignment horizontal="center"/>
    </xf>
    <xf numFmtId="164" fontId="0" fillId="0" borderId="1" xfId="0" applyNumberFormat="1" applyBorder="1" applyAlignment="1">
      <alignment horizontal="center" vertical="top"/>
    </xf>
    <xf numFmtId="164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/>
    </xf>
    <xf numFmtId="0" fontId="18" fillId="0" borderId="0" xfId="0" applyFont="1" applyAlignment="1">
      <alignment horizontal="right" vertical="center"/>
    </xf>
    <xf numFmtId="0" fontId="18" fillId="0" borderId="0" xfId="0" quotePrefix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top"/>
    </xf>
    <xf numFmtId="0" fontId="17" fillId="0" borderId="0" xfId="0" applyFont="1" applyAlignment="1">
      <alignment vertical="top"/>
    </xf>
    <xf numFmtId="164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/>
    </xf>
    <xf numFmtId="164" fontId="17" fillId="0" borderId="0" xfId="0" applyNumberFormat="1" applyFont="1" applyAlignment="1">
      <alignment horizontal="right" vertical="center"/>
    </xf>
    <xf numFmtId="164" fontId="17" fillId="0" borderId="0" xfId="0" applyNumberFormat="1" applyFont="1" applyAlignment="1">
      <alignment horizontal="center" vertical="top"/>
    </xf>
    <xf numFmtId="0" fontId="17" fillId="0" borderId="0" xfId="0" applyFont="1"/>
    <xf numFmtId="0" fontId="2" fillId="0" borderId="0" xfId="1" applyBorder="1" applyAlignment="1" applyProtection="1">
      <alignment horizontal="right" vertical="center"/>
    </xf>
    <xf numFmtId="0" fontId="4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0" xfId="0" applyFont="1" applyBorder="1" applyAlignment="1">
      <alignment horizontal="left" vertical="top"/>
    </xf>
    <xf numFmtId="0" fontId="17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top"/>
    </xf>
    <xf numFmtId="42" fontId="0" fillId="0" borderId="11" xfId="0" applyNumberFormat="1" applyFont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17" fillId="0" borderId="11" xfId="0" applyFont="1" applyBorder="1" applyAlignment="1">
      <alignment horizontal="left" vertical="top"/>
    </xf>
    <xf numFmtId="1" fontId="5" fillId="0" borderId="11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42" fontId="0" fillId="0" borderId="0" xfId="0" applyNumberFormat="1" applyFont="1" applyAlignment="1">
      <alignment horizontal="center" vertical="center"/>
    </xf>
    <xf numFmtId="1" fontId="14" fillId="0" borderId="11" xfId="0" applyNumberFormat="1" applyFont="1" applyBorder="1" applyAlignment="1" applyProtection="1">
      <alignment horizontal="center" vertical="center"/>
      <protection locked="0"/>
    </xf>
    <xf numFmtId="42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top"/>
    </xf>
    <xf numFmtId="0" fontId="0" fillId="0" borderId="0" xfId="0" applyBorder="1" applyAlignment="1">
      <alignment horizontal="left" vertical="top"/>
    </xf>
    <xf numFmtId="164" fontId="14" fillId="0" borderId="0" xfId="0" applyNumberFormat="1" applyFont="1" applyBorder="1" applyAlignment="1">
      <alignment horizontal="center" vertical="top"/>
    </xf>
    <xf numFmtId="44" fontId="0" fillId="0" borderId="0" xfId="0" applyNumberFormat="1" applyBorder="1" applyAlignment="1">
      <alignment vertical="top"/>
    </xf>
    <xf numFmtId="164" fontId="0" fillId="0" borderId="0" xfId="0" applyNumberFormat="1" applyBorder="1" applyAlignment="1">
      <alignment horizontal="center" vertical="top"/>
    </xf>
    <xf numFmtId="164" fontId="0" fillId="0" borderId="0" xfId="0" applyNumberFormat="1" applyAlignment="1">
      <alignment horizontal="right" vertical="center"/>
    </xf>
    <xf numFmtId="164" fontId="0" fillId="0" borderId="13" xfId="0" applyNumberForma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top"/>
    </xf>
    <xf numFmtId="44" fontId="1" fillId="0" borderId="1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Border="1"/>
    <xf numFmtId="0" fontId="1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165" fontId="0" fillId="0" borderId="11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left" vertical="top"/>
    </xf>
    <xf numFmtId="164" fontId="5" fillId="0" borderId="11" xfId="0" applyNumberFormat="1" applyFont="1" applyBorder="1" applyAlignment="1">
      <alignment horizontal="center" vertical="top"/>
    </xf>
    <xf numFmtId="44" fontId="5" fillId="0" borderId="11" xfId="0" applyNumberFormat="1" applyFont="1" applyBorder="1" applyAlignment="1">
      <alignment vertical="top"/>
    </xf>
    <xf numFmtId="164" fontId="5" fillId="0" borderId="1" xfId="0" applyNumberFormat="1" applyFont="1" applyBorder="1" applyAlignment="1">
      <alignment horizontal="center" vertical="top"/>
    </xf>
    <xf numFmtId="0" fontId="1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4" fontId="14" fillId="0" borderId="0" xfId="0" applyNumberFormat="1" applyFont="1" applyAlignment="1">
      <alignment horizontal="center" vertical="center"/>
    </xf>
    <xf numFmtId="167" fontId="1" fillId="0" borderId="2" xfId="0" applyNumberFormat="1" applyFont="1" applyBorder="1" applyAlignment="1">
      <alignment horizontal="center" vertical="top"/>
    </xf>
    <xf numFmtId="167" fontId="16" fillId="0" borderId="2" xfId="0" applyNumberFormat="1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179377</xdr:colOff>
      <xdr:row>1</xdr:row>
      <xdr:rowOff>1288</xdr:rowOff>
    </xdr:from>
    <xdr:to>
      <xdr:col>13</xdr:col>
      <xdr:colOff>440392</xdr:colOff>
      <xdr:row>3</xdr:row>
      <xdr:rowOff>251012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E2E342B-102D-4033-A337-54C04F9ECE9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389" b="27338"/>
        <a:stretch/>
      </xdr:blipFill>
      <xdr:spPr>
        <a:xfrm>
          <a:off x="7360106" y="37147"/>
          <a:ext cx="1238168" cy="850359"/>
        </a:xfrm>
        <a:prstGeom prst="rect">
          <a:avLst/>
        </a:prstGeom>
      </xdr:spPr>
    </xdr:pic>
    <xdr:clientData/>
  </xdr:twoCellAnchor>
  <xdr:twoCellAnchor editAs="oneCell">
    <xdr:from>
      <xdr:col>3</xdr:col>
      <xdr:colOff>1399200</xdr:colOff>
      <xdr:row>11</xdr:row>
      <xdr:rowOff>147469</xdr:rowOff>
    </xdr:from>
    <xdr:to>
      <xdr:col>4</xdr:col>
      <xdr:colOff>92197</xdr:colOff>
      <xdr:row>13</xdr:row>
      <xdr:rowOff>124609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FF0B51B-2557-4EB6-2D52-7F0B3B210C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35" t="31470" r="17255" b="8823"/>
        <a:stretch/>
      </xdr:blipFill>
      <xdr:spPr>
        <a:xfrm>
          <a:off x="2152235" y="3625775"/>
          <a:ext cx="584550" cy="541916"/>
        </a:xfrm>
        <a:prstGeom prst="rect">
          <a:avLst/>
        </a:prstGeom>
      </xdr:spPr>
    </xdr:pic>
    <xdr:clientData/>
  </xdr:twoCellAnchor>
  <xdr:twoCellAnchor editAs="oneCell">
    <xdr:from>
      <xdr:col>10</xdr:col>
      <xdr:colOff>370052</xdr:colOff>
      <xdr:row>11</xdr:row>
      <xdr:rowOff>121920</xdr:rowOff>
    </xdr:from>
    <xdr:to>
      <xdr:col>11</xdr:col>
      <xdr:colOff>93543</xdr:colOff>
      <xdr:row>13</xdr:row>
      <xdr:rowOff>99060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5AC42A91-72C1-42D8-95A4-6042F57B5A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35" t="31470" r="17255" b="8823"/>
        <a:stretch/>
      </xdr:blipFill>
      <xdr:spPr>
        <a:xfrm>
          <a:off x="6847052" y="2270760"/>
          <a:ext cx="584550" cy="5410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pet\AppData\Roaming\Microsoft\Windows\Network%20Shortcuts\12.11%20Pochon%20Noel%20cadeaux.xlsx" TargetMode="External"/><Relationship Id="rId1" Type="http://schemas.openxmlformats.org/officeDocument/2006/relationships/externalLinkPath" Target="file:///C:\Users\lepet\AppData\Roaming\Microsoft\Windows\Network%20Shortcuts\12.11%20Pochon%20Noel%20cadeau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urnisseur"/>
      <sheetName val="Cout"/>
      <sheetName val="Cout (cadeaux noel)"/>
      <sheetName val="fournisseurs toutes confiseries"/>
      <sheetName val="Feuil3"/>
      <sheetName val="Bon de commande"/>
      <sheetName val="Bon de commande (2)"/>
      <sheetName val="Cout (2)"/>
    </sheetNames>
    <sheetDataSet>
      <sheetData sheetId="0">
        <row r="1">
          <cell r="A1" t="str">
            <v>ordre</v>
          </cell>
          <cell r="B1" t="str">
            <v>ref</v>
          </cell>
          <cell r="C1" t="str">
            <v>Description</v>
          </cell>
          <cell r="D1" t="str">
            <v>poids unitaire</v>
          </cell>
          <cell r="E1" t="str">
            <v>Fournisseur</v>
          </cell>
          <cell r="F1" t="str">
            <v>Poids acheté</v>
          </cell>
          <cell r="G1" t="str">
            <v>qte estimative</v>
          </cell>
          <cell r="H1" t="str">
            <v>Qté</v>
          </cell>
          <cell r="I1" t="str">
            <v>Prix HT</v>
          </cell>
          <cell r="J1" t="str">
            <v>Port</v>
          </cell>
          <cell r="K1" t="str">
            <v>Total TTC</v>
          </cell>
          <cell r="L1" t="str">
            <v>Prix unitaire</v>
          </cell>
          <cell r="M1" t="str">
            <v>PV conseille</v>
          </cell>
          <cell r="N1" t="str">
            <v>PV</v>
          </cell>
          <cell r="O1" t="str">
            <v>MARGE</v>
          </cell>
        </row>
        <row r="2">
          <cell r="A2" t="str">
            <v>a</v>
          </cell>
          <cell r="B2">
            <v>5</v>
          </cell>
          <cell r="C2" t="str">
            <v>Bergamote nancy</v>
          </cell>
          <cell r="D2">
            <v>4.8</v>
          </cell>
          <cell r="E2" t="str">
            <v>cdhv</v>
          </cell>
          <cell r="F2">
            <v>750</v>
          </cell>
          <cell r="G2">
            <v>156.25</v>
          </cell>
          <cell r="H2">
            <v>160</v>
          </cell>
          <cell r="K2">
            <v>25.7</v>
          </cell>
          <cell r="L2">
            <v>0.16062499999999999</v>
          </cell>
          <cell r="M2">
            <v>0.2920454545454545</v>
          </cell>
          <cell r="N2">
            <v>0.3</v>
          </cell>
          <cell r="O2">
            <v>0.46458333333333335</v>
          </cell>
        </row>
        <row r="3">
          <cell r="A3" t="str">
            <v>b</v>
          </cell>
          <cell r="B3">
            <v>4</v>
          </cell>
          <cell r="C3" t="str">
            <v>Bonbon Framboise/myrtille</v>
          </cell>
          <cell r="D3">
            <v>4.8</v>
          </cell>
          <cell r="E3" t="str">
            <v>cdhv</v>
          </cell>
          <cell r="F3">
            <v>750</v>
          </cell>
          <cell r="G3">
            <v>156.25</v>
          </cell>
          <cell r="H3">
            <v>160</v>
          </cell>
          <cell r="K3">
            <v>22.7</v>
          </cell>
          <cell r="L3">
            <v>0.141875</v>
          </cell>
          <cell r="M3">
            <v>0.25795454545454544</v>
          </cell>
          <cell r="N3">
            <v>0.3</v>
          </cell>
          <cell r="O3">
            <v>0.52708333333333335</v>
          </cell>
        </row>
        <row r="4">
          <cell r="A4" t="str">
            <v>c</v>
          </cell>
          <cell r="B4">
            <v>9</v>
          </cell>
          <cell r="C4" t="str">
            <v>Bonbon Rose de Provins</v>
          </cell>
          <cell r="D4">
            <v>7</v>
          </cell>
          <cell r="F4">
            <v>1400</v>
          </cell>
          <cell r="G4">
            <v>200</v>
          </cell>
          <cell r="H4">
            <v>196</v>
          </cell>
          <cell r="K4">
            <v>50.8</v>
          </cell>
          <cell r="L4">
            <v>0.25918367346938775</v>
          </cell>
          <cell r="M4">
            <v>0.47124304267161404</v>
          </cell>
          <cell r="N4">
            <v>0.5</v>
          </cell>
          <cell r="O4">
            <v>0.48163265306122449</v>
          </cell>
        </row>
        <row r="5">
          <cell r="A5" t="str">
            <v>d</v>
          </cell>
          <cell r="B5">
            <v>1</v>
          </cell>
          <cell r="C5" t="str">
            <v>Bonbon Violette</v>
          </cell>
          <cell r="D5">
            <v>2.7</v>
          </cell>
          <cell r="E5" t="str">
            <v>la maison de la violette</v>
          </cell>
          <cell r="F5">
            <v>1000</v>
          </cell>
          <cell r="G5">
            <v>370.37037037037032</v>
          </cell>
          <cell r="H5">
            <v>360</v>
          </cell>
          <cell r="K5">
            <v>29</v>
          </cell>
          <cell r="L5">
            <v>8.0555555555555561E-2</v>
          </cell>
          <cell r="M5">
            <v>0.14646464646464646</v>
          </cell>
          <cell r="N5">
            <v>0.2</v>
          </cell>
          <cell r="O5">
            <v>0.59722222222222221</v>
          </cell>
        </row>
        <row r="6">
          <cell r="A6" t="str">
            <v>e</v>
          </cell>
          <cell r="B6">
            <v>17</v>
          </cell>
          <cell r="C6" t="str">
            <v>Brique du capitol</v>
          </cell>
          <cell r="D6">
            <v>9</v>
          </cell>
          <cell r="E6" t="str">
            <v>la maison de la violette</v>
          </cell>
          <cell r="F6">
            <v>500</v>
          </cell>
          <cell r="G6">
            <v>55.555555555555557</v>
          </cell>
          <cell r="H6">
            <v>55</v>
          </cell>
          <cell r="K6">
            <v>24.9</v>
          </cell>
          <cell r="L6">
            <v>0.4527272727272727</v>
          </cell>
          <cell r="M6">
            <v>0.8231404958677685</v>
          </cell>
          <cell r="N6">
            <v>0.8</v>
          </cell>
          <cell r="O6">
            <v>0.43409090909090914</v>
          </cell>
        </row>
        <row r="7">
          <cell r="A7" t="str">
            <v>f</v>
          </cell>
          <cell r="B7">
            <v>11</v>
          </cell>
          <cell r="C7" t="str">
            <v>Brique violette</v>
          </cell>
          <cell r="D7">
            <v>9</v>
          </cell>
          <cell r="E7" t="str">
            <v>la maison de la violette</v>
          </cell>
          <cell r="F7">
            <v>1000</v>
          </cell>
          <cell r="G7">
            <v>111.11111111111111</v>
          </cell>
          <cell r="H7">
            <v>110</v>
          </cell>
          <cell r="K7">
            <v>30</v>
          </cell>
          <cell r="L7">
            <v>0.27272727272727271</v>
          </cell>
          <cell r="M7">
            <v>0.49586776859504123</v>
          </cell>
          <cell r="N7">
            <v>0.6</v>
          </cell>
          <cell r="O7">
            <v>0.54545454545454553</v>
          </cell>
        </row>
        <row r="8">
          <cell r="A8" t="str">
            <v>g</v>
          </cell>
          <cell r="B8">
            <v>14</v>
          </cell>
          <cell r="C8" t="str">
            <v>Calissons aix</v>
          </cell>
          <cell r="D8">
            <v>6.5</v>
          </cell>
          <cell r="E8" t="str">
            <v>entrecasteux</v>
          </cell>
          <cell r="F8">
            <v>1000</v>
          </cell>
          <cell r="G8">
            <v>153.84615384615384</v>
          </cell>
          <cell r="H8">
            <v>150</v>
          </cell>
          <cell r="K8">
            <v>49.9</v>
          </cell>
          <cell r="L8">
            <v>0.33266666666666667</v>
          </cell>
          <cell r="M8">
            <v>0.60484848484848475</v>
          </cell>
          <cell r="N8">
            <v>0.7</v>
          </cell>
          <cell r="O8">
            <v>0.52476190476190476</v>
          </cell>
        </row>
        <row r="9">
          <cell r="A9" t="str">
            <v>h</v>
          </cell>
          <cell r="B9">
            <v>8</v>
          </cell>
          <cell r="C9" t="str">
            <v>Caramel</v>
          </cell>
          <cell r="D9">
            <v>9.5</v>
          </cell>
          <cell r="E9" t="str">
            <v>trinitaine</v>
          </cell>
          <cell r="F9">
            <v>2000</v>
          </cell>
          <cell r="G9">
            <v>210.52631578947367</v>
          </cell>
          <cell r="H9">
            <v>210</v>
          </cell>
          <cell r="I9">
            <v>38.33</v>
          </cell>
          <cell r="J9">
            <v>6.9</v>
          </cell>
          <cell r="K9">
            <v>52.9</v>
          </cell>
          <cell r="L9">
            <v>0.25190476190476191</v>
          </cell>
          <cell r="M9">
            <v>0.45800865800865798</v>
          </cell>
          <cell r="N9">
            <v>0.5</v>
          </cell>
          <cell r="O9">
            <v>0.49619047619047618</v>
          </cell>
        </row>
        <row r="10">
          <cell r="A10" t="str">
            <v>i</v>
          </cell>
          <cell r="B10">
            <v>6</v>
          </cell>
          <cell r="C10" t="str">
            <v>Chuques</v>
          </cell>
          <cell r="D10">
            <v>6.5</v>
          </cell>
          <cell r="E10" t="str">
            <v>comptoir des flandres</v>
          </cell>
          <cell r="F10">
            <v>2000</v>
          </cell>
          <cell r="G10">
            <v>307.69230769230768</v>
          </cell>
          <cell r="H10">
            <v>360</v>
          </cell>
          <cell r="J10">
            <v>5.9</v>
          </cell>
          <cell r="K10">
            <v>73.400000000000006</v>
          </cell>
          <cell r="L10">
            <v>0.2038888888888889</v>
          </cell>
          <cell r="M10">
            <v>0.37070707070707071</v>
          </cell>
          <cell r="N10">
            <v>0.4</v>
          </cell>
          <cell r="O10">
            <v>0.49027777777777781</v>
          </cell>
        </row>
        <row r="11">
          <cell r="A11" t="str">
            <v>j</v>
          </cell>
          <cell r="B11">
            <v>23</v>
          </cell>
          <cell r="C11" t="str">
            <v>Coucougnette de Pau</v>
          </cell>
          <cell r="E11" t="str">
            <v>francis miot</v>
          </cell>
          <cell r="F11">
            <v>270</v>
          </cell>
          <cell r="G11" t="e">
            <v>#DIV/0!</v>
          </cell>
          <cell r="H11">
            <v>22</v>
          </cell>
          <cell r="K11">
            <v>19.399999999999999</v>
          </cell>
          <cell r="L11">
            <v>0.88181818181818172</v>
          </cell>
          <cell r="M11">
            <v>1.6033057851239667</v>
          </cell>
          <cell r="N11">
            <v>1.3</v>
          </cell>
          <cell r="O11">
            <v>0.32167832167832178</v>
          </cell>
        </row>
        <row r="12">
          <cell r="A12" t="str">
            <v>k</v>
          </cell>
          <cell r="B12">
            <v>7</v>
          </cell>
          <cell r="C12" t="str">
            <v>Croquant amandes</v>
          </cell>
          <cell r="D12">
            <v>7</v>
          </cell>
          <cell r="E12" t="str">
            <v>Tech</v>
          </cell>
          <cell r="F12">
            <v>1000</v>
          </cell>
          <cell r="G12">
            <v>142.85714285714286</v>
          </cell>
          <cell r="H12">
            <v>140</v>
          </cell>
          <cell r="I12">
            <v>25.95</v>
          </cell>
          <cell r="J12">
            <v>3.99</v>
          </cell>
          <cell r="K12">
            <v>29.95</v>
          </cell>
          <cell r="L12">
            <v>0.21392857142857141</v>
          </cell>
          <cell r="M12">
            <v>0.3889610389610389</v>
          </cell>
          <cell r="N12">
            <v>0.4</v>
          </cell>
          <cell r="O12">
            <v>0.4651785714285715</v>
          </cell>
        </row>
        <row r="13">
          <cell r="A13" t="str">
            <v>l</v>
          </cell>
          <cell r="B13">
            <v>19</v>
          </cell>
          <cell r="C13" t="str">
            <v>Flocon d'Ariège</v>
          </cell>
          <cell r="D13">
            <v>7</v>
          </cell>
          <cell r="F13">
            <v>200</v>
          </cell>
          <cell r="G13">
            <v>28.571428571428573</v>
          </cell>
          <cell r="H13">
            <v>30</v>
          </cell>
          <cell r="K13">
            <v>15</v>
          </cell>
          <cell r="L13">
            <v>0.5</v>
          </cell>
          <cell r="M13">
            <v>0.90909090909090906</v>
          </cell>
          <cell r="N13">
            <v>0.9</v>
          </cell>
          <cell r="O13">
            <v>0.44444444444444448</v>
          </cell>
        </row>
        <row r="14">
          <cell r="A14" t="str">
            <v>m</v>
          </cell>
          <cell r="B14">
            <v>21</v>
          </cell>
          <cell r="C14" t="str">
            <v>Galipette</v>
          </cell>
          <cell r="D14">
            <v>9</v>
          </cell>
          <cell r="E14" t="str">
            <v>francis miot</v>
          </cell>
          <cell r="F14">
            <v>130</v>
          </cell>
          <cell r="G14">
            <v>14.444444444444445</v>
          </cell>
          <cell r="H14">
            <v>15</v>
          </cell>
          <cell r="K14">
            <v>9</v>
          </cell>
          <cell r="L14">
            <v>0.6</v>
          </cell>
          <cell r="M14">
            <v>1.0909090909090908</v>
          </cell>
          <cell r="N14">
            <v>1</v>
          </cell>
          <cell r="O14">
            <v>0.4</v>
          </cell>
        </row>
        <row r="15">
          <cell r="A15" t="str">
            <v>n</v>
          </cell>
          <cell r="B15">
            <v>15</v>
          </cell>
          <cell r="C15" t="str">
            <v>Gaufre fine x3</v>
          </cell>
          <cell r="D15">
            <v>35</v>
          </cell>
          <cell r="E15" t="str">
            <v>bourdon</v>
          </cell>
          <cell r="G15">
            <v>0</v>
          </cell>
          <cell r="H15">
            <v>154</v>
          </cell>
          <cell r="K15">
            <v>60.5</v>
          </cell>
          <cell r="L15">
            <v>0.39285714285714285</v>
          </cell>
          <cell r="M15">
            <v>0.71428571428571419</v>
          </cell>
          <cell r="N15">
            <v>0.8</v>
          </cell>
          <cell r="O15">
            <v>0.50892857142857151</v>
          </cell>
        </row>
        <row r="16">
          <cell r="A16" t="str">
            <v>o</v>
          </cell>
          <cell r="B16">
            <v>18</v>
          </cell>
          <cell r="C16" t="str">
            <v>Marseillotte</v>
          </cell>
          <cell r="D16">
            <v>6.9</v>
          </cell>
          <cell r="E16" t="str">
            <v>entrecasteux</v>
          </cell>
          <cell r="F16">
            <v>200</v>
          </cell>
          <cell r="G16">
            <v>28.985507246376809</v>
          </cell>
          <cell r="H16">
            <v>28</v>
          </cell>
          <cell r="I16">
            <v>13.9</v>
          </cell>
          <cell r="K16">
            <v>13.9</v>
          </cell>
          <cell r="L16">
            <v>0.49642857142857144</v>
          </cell>
          <cell r="M16">
            <v>0.90259740259740251</v>
          </cell>
          <cell r="N16">
            <v>0.9</v>
          </cell>
          <cell r="O16">
            <v>0.44841269841269843</v>
          </cell>
        </row>
        <row r="17">
          <cell r="A17" t="str">
            <v>p</v>
          </cell>
          <cell r="B17">
            <v>12</v>
          </cell>
          <cell r="C17" t="str">
            <v>Noix du dauphine</v>
          </cell>
          <cell r="D17">
            <v>7</v>
          </cell>
          <cell r="E17" t="str">
            <v>val gourmand</v>
          </cell>
          <cell r="F17">
            <v>1000</v>
          </cell>
          <cell r="G17">
            <v>142.85714285714286</v>
          </cell>
          <cell r="H17">
            <v>130</v>
          </cell>
          <cell r="I17">
            <v>37.46</v>
          </cell>
          <cell r="J17">
            <v>7</v>
          </cell>
          <cell r="K17">
            <v>44.46</v>
          </cell>
          <cell r="L17">
            <v>0.34200000000000003</v>
          </cell>
          <cell r="M17">
            <v>0.62181818181818183</v>
          </cell>
          <cell r="N17">
            <v>0.6</v>
          </cell>
          <cell r="O17">
            <v>0.42999999999999994</v>
          </cell>
        </row>
        <row r="18">
          <cell r="A18" t="str">
            <v>q</v>
          </cell>
          <cell r="B18">
            <v>20</v>
          </cell>
          <cell r="C18" t="str">
            <v>Nougat au chocolat</v>
          </cell>
          <cell r="D18">
            <v>13</v>
          </cell>
          <cell r="E18" t="str">
            <v>diane de Poytier</v>
          </cell>
          <cell r="F18">
            <v>600</v>
          </cell>
          <cell r="G18">
            <v>46.153846153846153</v>
          </cell>
          <cell r="H18">
            <v>44</v>
          </cell>
          <cell r="K18">
            <v>23.25</v>
          </cell>
          <cell r="L18">
            <v>0.52840909090909094</v>
          </cell>
          <cell r="M18">
            <v>0.96074380165289253</v>
          </cell>
          <cell r="N18">
            <v>0.9</v>
          </cell>
          <cell r="O18">
            <v>0.41287878787878785</v>
          </cell>
        </row>
        <row r="19">
          <cell r="A19" t="str">
            <v>r</v>
          </cell>
          <cell r="B19">
            <v>13</v>
          </cell>
          <cell r="C19" t="str">
            <v>Nougat tendre</v>
          </cell>
          <cell r="D19">
            <v>9.6</v>
          </cell>
          <cell r="E19" t="str">
            <v>diane de Poytier</v>
          </cell>
          <cell r="F19">
            <v>1000</v>
          </cell>
          <cell r="G19">
            <v>104.16666666666667</v>
          </cell>
          <cell r="H19">
            <v>110</v>
          </cell>
          <cell r="K19">
            <v>30.95</v>
          </cell>
          <cell r="L19">
            <v>0.28136363636363637</v>
          </cell>
          <cell r="M19">
            <v>0.51157024793388428</v>
          </cell>
          <cell r="N19">
            <v>0.6</v>
          </cell>
          <cell r="O19">
            <v>0.53106060606060601</v>
          </cell>
          <cell r="Q19" t="e">
            <v>#REF!</v>
          </cell>
        </row>
        <row r="20">
          <cell r="A20" t="str">
            <v>s</v>
          </cell>
          <cell r="B20">
            <v>16</v>
          </cell>
          <cell r="C20" t="str">
            <v>Pâte de fruit</v>
          </cell>
          <cell r="D20">
            <v>10</v>
          </cell>
          <cell r="E20">
            <v>1844</v>
          </cell>
          <cell r="F20">
            <v>2000</v>
          </cell>
          <cell r="G20">
            <v>200</v>
          </cell>
          <cell r="H20">
            <v>180</v>
          </cell>
          <cell r="J20">
            <v>8.25</v>
          </cell>
          <cell r="K20">
            <v>79.900000000000006</v>
          </cell>
          <cell r="L20">
            <v>0.44388888888888894</v>
          </cell>
          <cell r="M20">
            <v>0.80707070707070716</v>
          </cell>
          <cell r="N20">
            <v>0.7</v>
          </cell>
          <cell r="O20">
            <v>0.36587301587301574</v>
          </cell>
        </row>
        <row r="21">
          <cell r="A21" t="str">
            <v>t</v>
          </cell>
          <cell r="B21">
            <v>22</v>
          </cell>
          <cell r="C21" t="str">
            <v>Prune de Monsieur</v>
          </cell>
          <cell r="D21">
            <v>12</v>
          </cell>
          <cell r="E21" t="str">
            <v>francis miot</v>
          </cell>
          <cell r="F21">
            <v>390</v>
          </cell>
          <cell r="G21">
            <v>32.5</v>
          </cell>
          <cell r="H21">
            <v>36</v>
          </cell>
          <cell r="K21">
            <v>25.8</v>
          </cell>
          <cell r="L21">
            <v>0.71666666666666667</v>
          </cell>
          <cell r="M21">
            <v>1.303030303030303</v>
          </cell>
          <cell r="N21">
            <v>1.2</v>
          </cell>
          <cell r="O21">
            <v>0.40277777777777773</v>
          </cell>
        </row>
        <row r="22">
          <cell r="A22" t="str">
            <v>u</v>
          </cell>
          <cell r="B22">
            <v>10</v>
          </cell>
          <cell r="C22" t="str">
            <v>Rousquille des pyrénées</v>
          </cell>
          <cell r="D22">
            <v>13</v>
          </cell>
          <cell r="E22" t="str">
            <v>Tech</v>
          </cell>
          <cell r="F22">
            <v>1500</v>
          </cell>
          <cell r="G22">
            <v>115.38461538461539</v>
          </cell>
          <cell r="H22">
            <v>100</v>
          </cell>
          <cell r="I22">
            <v>25.95</v>
          </cell>
          <cell r="J22">
            <v>3.99</v>
          </cell>
          <cell r="K22">
            <v>29.95</v>
          </cell>
          <cell r="L22">
            <v>0.29949999999999999</v>
          </cell>
          <cell r="M22">
            <v>0.54454545454545444</v>
          </cell>
          <cell r="N22">
            <v>0.5</v>
          </cell>
          <cell r="O22">
            <v>0.40100000000000002</v>
          </cell>
        </row>
        <row r="23">
          <cell r="B23">
            <v>24</v>
          </cell>
          <cell r="C23" t="str">
            <v>Téton reine margot</v>
          </cell>
          <cell r="D23">
            <v>14</v>
          </cell>
          <cell r="E23" t="str">
            <v>francis miot</v>
          </cell>
          <cell r="F23">
            <v>135</v>
          </cell>
          <cell r="G23">
            <v>9.6428571428571423</v>
          </cell>
          <cell r="H23">
            <v>10</v>
          </cell>
          <cell r="K23">
            <v>9.5</v>
          </cell>
          <cell r="L23">
            <v>0.95</v>
          </cell>
          <cell r="M23">
            <v>1.7272727272727271</v>
          </cell>
          <cell r="O23" t="e">
            <v>#DIV/0!</v>
          </cell>
        </row>
        <row r="24">
          <cell r="B24">
            <v>3</v>
          </cell>
          <cell r="C24" t="str">
            <v>Bonbon myrtille</v>
          </cell>
          <cell r="D24">
            <v>4.8</v>
          </cell>
          <cell r="E24" t="str">
            <v>cdhv</v>
          </cell>
          <cell r="F24">
            <v>750</v>
          </cell>
          <cell r="G24">
            <v>156.25</v>
          </cell>
          <cell r="H24">
            <v>160</v>
          </cell>
          <cell r="K24">
            <v>22.7</v>
          </cell>
          <cell r="L24">
            <v>0.141875</v>
          </cell>
          <cell r="M24">
            <v>0.25795454545454544</v>
          </cell>
          <cell r="O24" t="e">
            <v>#DIV/0!</v>
          </cell>
        </row>
        <row r="25">
          <cell r="B25">
            <v>2</v>
          </cell>
          <cell r="C25" t="str">
            <v>Bonbon Coquelicot nemours</v>
          </cell>
          <cell r="D25">
            <v>2.2999999999999998</v>
          </cell>
          <cell r="E25" t="str">
            <v>plantagenet</v>
          </cell>
          <cell r="F25">
            <v>1000</v>
          </cell>
          <cell r="G25">
            <v>434.78260869565219</v>
          </cell>
          <cell r="H25">
            <v>250</v>
          </cell>
          <cell r="J25">
            <v>5.9</v>
          </cell>
          <cell r="K25">
            <v>45</v>
          </cell>
          <cell r="L25">
            <v>0.18</v>
          </cell>
          <cell r="M25">
            <v>0.32727272727272722</v>
          </cell>
          <cell r="O25" t="e">
            <v>#DIV/0!</v>
          </cell>
        </row>
        <row r="31">
          <cell r="B31">
            <v>98</v>
          </cell>
          <cell r="C31" t="str">
            <v>Frais fixe</v>
          </cell>
        </row>
        <row r="32">
          <cell r="B32">
            <v>99</v>
          </cell>
          <cell r="C32" t="str">
            <v>frais stripe</v>
          </cell>
        </row>
        <row r="33">
          <cell r="B33">
            <v>100</v>
          </cell>
          <cell r="C33" t="str">
            <v>Pochon coton</v>
          </cell>
          <cell r="E33" t="str">
            <v>fournishop</v>
          </cell>
          <cell r="H33">
            <v>150</v>
          </cell>
          <cell r="K33">
            <v>46.2</v>
          </cell>
          <cell r="L33">
            <v>0.308</v>
          </cell>
        </row>
        <row r="34">
          <cell r="B34">
            <v>101</v>
          </cell>
          <cell r="C34" t="str">
            <v>Carte de visite</v>
          </cell>
          <cell r="E34" t="str">
            <v>vista print</v>
          </cell>
          <cell r="H34">
            <v>500</v>
          </cell>
          <cell r="J34">
            <v>5.83</v>
          </cell>
          <cell r="K34">
            <v>33.51</v>
          </cell>
          <cell r="L34">
            <v>6.7019999999999996E-2</v>
          </cell>
        </row>
        <row r="35">
          <cell r="B35">
            <v>102</v>
          </cell>
          <cell r="C35" t="str">
            <v>Sticker marque</v>
          </cell>
          <cell r="E35" t="str">
            <v>bizay</v>
          </cell>
          <cell r="H35">
            <v>1000</v>
          </cell>
          <cell r="K35">
            <v>34.33</v>
          </cell>
          <cell r="L35">
            <v>3.4329999999999999E-2</v>
          </cell>
        </row>
        <row r="36">
          <cell r="B36">
            <v>103</v>
          </cell>
          <cell r="C36" t="str">
            <v>Papier composition</v>
          </cell>
          <cell r="E36" t="str">
            <v>amazon</v>
          </cell>
          <cell r="H36">
            <v>500</v>
          </cell>
          <cell r="K36">
            <v>5.99</v>
          </cell>
          <cell r="L36">
            <v>1.1980000000000001E-2</v>
          </cell>
        </row>
        <row r="37">
          <cell r="B37">
            <v>104</v>
          </cell>
          <cell r="C37" t="str">
            <v>carton</v>
          </cell>
          <cell r="E37" t="str">
            <v>ds smith</v>
          </cell>
          <cell r="H37">
            <v>100</v>
          </cell>
          <cell r="K37">
            <v>43.19</v>
          </cell>
          <cell r="L37">
            <v>0.43189999999999995</v>
          </cell>
        </row>
        <row r="38">
          <cell r="B38">
            <v>105</v>
          </cell>
          <cell r="C38" t="str">
            <v>papier transfert</v>
          </cell>
          <cell r="E38" t="str">
            <v>amazon</v>
          </cell>
          <cell r="H38">
            <v>200</v>
          </cell>
          <cell r="K38">
            <v>16.989999999999998</v>
          </cell>
          <cell r="L38">
            <v>8.4949999999999998E-2</v>
          </cell>
        </row>
        <row r="39">
          <cell r="B39">
            <v>106</v>
          </cell>
          <cell r="C39" t="str">
            <v>Sac Papier</v>
          </cell>
          <cell r="E39" t="str">
            <v>fournishop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petitpochonp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7F75E-D2BC-4EFA-8539-6F94CAA47A23}">
  <sheetPr>
    <pageSetUpPr fitToPage="1"/>
  </sheetPr>
  <dimension ref="A1:O58"/>
  <sheetViews>
    <sheetView tabSelected="1" view="pageBreakPreview" topLeftCell="B1" zoomScale="106" zoomScaleNormal="100" zoomScaleSheetLayoutView="85" workbookViewId="0">
      <selection activeCell="D4" sqref="D4"/>
    </sheetView>
  </sheetViews>
  <sheetFormatPr baseColWidth="10" defaultRowHeight="14.4" x14ac:dyDescent="0.3"/>
  <cols>
    <col min="1" max="1" width="4" hidden="1" customWidth="1"/>
    <col min="2" max="2" width="1.109375" customWidth="1"/>
    <col min="3" max="3" width="9.77734375" style="15" customWidth="1"/>
    <col min="4" max="4" width="27.5546875" customWidth="1"/>
    <col min="5" max="5" width="7.33203125" style="1" customWidth="1"/>
    <col min="6" max="6" width="6.88671875" style="1" customWidth="1"/>
    <col min="7" max="7" width="7" style="2" customWidth="1"/>
    <col min="8" max="8" width="3.21875" style="2" customWidth="1"/>
    <col min="9" max="9" width="14.21875" style="1" customWidth="1"/>
    <col min="10" max="10" width="14.77734375" style="1" customWidth="1"/>
    <col min="11" max="11" width="12.5546875" customWidth="1"/>
    <col min="12" max="12" width="7.33203125" customWidth="1"/>
    <col min="13" max="13" width="6.88671875" customWidth="1"/>
    <col min="14" max="14" width="7" customWidth="1"/>
    <col min="15" max="15" width="1.33203125" customWidth="1"/>
  </cols>
  <sheetData>
    <row r="1" spans="2:15" ht="3" customHeight="1" x14ac:dyDescent="0.3"/>
    <row r="2" spans="2:15" ht="28.8" x14ac:dyDescent="0.3">
      <c r="C2" s="77" t="s">
        <v>4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5" ht="18.600000000000001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2:15" s="4" customFormat="1" ht="33.6" customHeight="1" x14ac:dyDescent="0.3">
      <c r="C4" s="80" t="s">
        <v>0</v>
      </c>
      <c r="D4" s="81"/>
      <c r="E4" s="82"/>
      <c r="F4" s="82"/>
      <c r="G4" s="82"/>
      <c r="H4" s="80"/>
      <c r="I4" s="80" t="s">
        <v>1</v>
      </c>
      <c r="J4" s="82"/>
      <c r="K4" s="82"/>
      <c r="L4" s="82"/>
      <c r="M4" s="82"/>
    </row>
    <row r="5" spans="2:15" s="4" customFormat="1" ht="33.6" customHeight="1" x14ac:dyDescent="0.3">
      <c r="C5" s="80" t="s">
        <v>2</v>
      </c>
      <c r="D5" s="81"/>
      <c r="E5" s="82"/>
      <c r="F5" s="82"/>
      <c r="G5" s="82"/>
      <c r="H5" s="83"/>
      <c r="I5" s="83"/>
      <c r="J5" s="83"/>
      <c r="K5" s="83"/>
      <c r="L5" s="83"/>
      <c r="M5" s="83"/>
    </row>
    <row r="6" spans="2:15" s="4" customFormat="1" ht="33.6" customHeight="1" x14ac:dyDescent="0.3">
      <c r="C6" s="80" t="s">
        <v>26</v>
      </c>
      <c r="D6" s="81"/>
      <c r="E6" s="82"/>
      <c r="F6" s="82"/>
      <c r="G6" s="82"/>
      <c r="H6" s="80"/>
      <c r="I6" s="80" t="s">
        <v>27</v>
      </c>
      <c r="J6" s="81"/>
      <c r="K6" s="82"/>
      <c r="L6" s="82"/>
      <c r="M6" s="82"/>
    </row>
    <row r="7" spans="2:15" s="4" customFormat="1" ht="33.6" customHeight="1" x14ac:dyDescent="0.3">
      <c r="C7" s="80" t="s">
        <v>3</v>
      </c>
      <c r="D7" s="81"/>
      <c r="E7" s="82"/>
      <c r="F7" s="82"/>
      <c r="G7" s="82"/>
      <c r="H7" s="80"/>
      <c r="I7" s="80" t="s">
        <v>28</v>
      </c>
      <c r="J7" s="82"/>
      <c r="K7" s="82"/>
      <c r="L7" s="82"/>
      <c r="M7" s="82"/>
    </row>
    <row r="8" spans="2:15" ht="17.399999999999999" customHeight="1" x14ac:dyDescent="0.3">
      <c r="K8" s="1"/>
    </row>
    <row r="9" spans="2:15" ht="37.799999999999997" customHeight="1" x14ac:dyDescent="0.3">
      <c r="K9" s="1"/>
    </row>
    <row r="10" spans="2:15" ht="23.4" customHeight="1" x14ac:dyDescent="0.3">
      <c r="B10" s="79" t="s">
        <v>77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</row>
    <row r="11" spans="2:15" ht="9" customHeight="1" x14ac:dyDescent="0.3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  <row r="12" spans="2:15" s="16" customFormat="1" ht="21" customHeight="1" x14ac:dyDescent="0.3">
      <c r="C12" s="17"/>
      <c r="E12" s="18" t="s">
        <v>22</v>
      </c>
      <c r="F12" s="19" t="s">
        <v>5</v>
      </c>
      <c r="G12" s="19" t="s">
        <v>6</v>
      </c>
      <c r="H12" s="20"/>
      <c r="I12" s="21"/>
      <c r="J12" s="21"/>
      <c r="K12" s="21"/>
      <c r="L12" s="22" t="s">
        <v>22</v>
      </c>
      <c r="M12" s="20" t="s">
        <v>5</v>
      </c>
      <c r="N12" s="20" t="s">
        <v>6</v>
      </c>
    </row>
    <row r="13" spans="2:15" s="28" customFormat="1" ht="23.4" customHeight="1" x14ac:dyDescent="0.3">
      <c r="C13" s="50" t="s">
        <v>29</v>
      </c>
      <c r="D13" s="51"/>
      <c r="E13" s="84">
        <v>9</v>
      </c>
      <c r="F13" s="61"/>
      <c r="G13" s="55">
        <f>E13*F13</f>
        <v>0</v>
      </c>
      <c r="H13" s="29"/>
      <c r="I13" s="50" t="s">
        <v>31</v>
      </c>
      <c r="J13" s="50"/>
      <c r="K13" s="53"/>
      <c r="L13" s="84">
        <v>17</v>
      </c>
      <c r="M13" s="61"/>
      <c r="N13" s="55">
        <f>E14*M13</f>
        <v>0</v>
      </c>
      <c r="O13" s="30"/>
    </row>
    <row r="14" spans="2:15" s="28" customFormat="1" ht="23.4" customHeight="1" x14ac:dyDescent="0.3">
      <c r="C14" s="50" t="s">
        <v>30</v>
      </c>
      <c r="D14" s="51"/>
      <c r="E14" s="84">
        <v>13</v>
      </c>
      <c r="F14" s="61"/>
      <c r="G14" s="55">
        <f>L13*F14</f>
        <v>0</v>
      </c>
      <c r="H14" s="29"/>
      <c r="I14" s="50" t="s">
        <v>32</v>
      </c>
      <c r="J14" s="50"/>
      <c r="K14" s="53"/>
      <c r="L14" s="84">
        <v>25</v>
      </c>
      <c r="M14" s="61"/>
      <c r="N14" s="55">
        <f>L14*M14</f>
        <v>0</v>
      </c>
      <c r="O14" s="30"/>
    </row>
    <row r="15" spans="2:15" s="23" customFormat="1" ht="24.6" customHeight="1" x14ac:dyDescent="0.2">
      <c r="E15" s="85"/>
      <c r="F15" s="59"/>
      <c r="G15" s="60"/>
      <c r="H15" s="25"/>
      <c r="I15" s="52"/>
      <c r="J15" s="31"/>
      <c r="K15" s="26"/>
      <c r="L15" s="86"/>
      <c r="M15" s="59"/>
      <c r="N15" s="60"/>
      <c r="O15" s="27"/>
    </row>
    <row r="16" spans="2:15" s="23" customFormat="1" ht="18.600000000000001" customHeight="1" x14ac:dyDescent="0.2">
      <c r="C16" s="54" t="s">
        <v>33</v>
      </c>
      <c r="D16" s="56"/>
      <c r="E16" s="84">
        <v>6</v>
      </c>
      <c r="F16" s="61"/>
      <c r="G16" s="55">
        <f>E16*F16</f>
        <v>0</v>
      </c>
      <c r="H16" s="25"/>
      <c r="I16" s="54" t="s">
        <v>35</v>
      </c>
      <c r="J16" s="54"/>
      <c r="K16" s="57"/>
      <c r="L16" s="84">
        <v>11</v>
      </c>
      <c r="M16" s="61"/>
      <c r="N16" s="55">
        <f>L16*M16</f>
        <v>0</v>
      </c>
      <c r="O16" s="27"/>
    </row>
    <row r="17" spans="1:15" s="23" customFormat="1" ht="18.600000000000001" customHeight="1" x14ac:dyDescent="0.2">
      <c r="C17" s="54" t="s">
        <v>37</v>
      </c>
      <c r="D17" s="56"/>
      <c r="E17" s="84">
        <v>8</v>
      </c>
      <c r="F17" s="61"/>
      <c r="G17" s="55">
        <f t="shared" ref="G17:G19" si="0">E17*F17</f>
        <v>0</v>
      </c>
      <c r="H17" s="25"/>
      <c r="I17" s="54" t="s">
        <v>39</v>
      </c>
      <c r="J17" s="54"/>
      <c r="K17" s="57"/>
      <c r="L17" s="84">
        <v>15</v>
      </c>
      <c r="M17" s="61"/>
      <c r="N17" s="55">
        <f t="shared" ref="N17:N19" si="1">L17*M17</f>
        <v>0</v>
      </c>
      <c r="O17" s="27"/>
    </row>
    <row r="18" spans="1:15" s="23" customFormat="1" ht="18.600000000000001" customHeight="1" x14ac:dyDescent="0.2">
      <c r="C18" s="54" t="s">
        <v>34</v>
      </c>
      <c r="D18" s="56"/>
      <c r="E18" s="84">
        <v>12</v>
      </c>
      <c r="F18" s="61"/>
      <c r="G18" s="55">
        <f t="shared" si="0"/>
        <v>0</v>
      </c>
      <c r="H18" s="25"/>
      <c r="I18" s="54" t="s">
        <v>36</v>
      </c>
      <c r="J18" s="54"/>
      <c r="K18" s="57"/>
      <c r="L18" s="84">
        <v>23</v>
      </c>
      <c r="M18" s="61"/>
      <c r="N18" s="55">
        <f t="shared" si="1"/>
        <v>0</v>
      </c>
      <c r="O18" s="27"/>
    </row>
    <row r="19" spans="1:15" s="23" customFormat="1" ht="18.600000000000001" customHeight="1" x14ac:dyDescent="0.2">
      <c r="C19" s="54" t="s">
        <v>38</v>
      </c>
      <c r="D19" s="56"/>
      <c r="E19" s="84">
        <v>16</v>
      </c>
      <c r="F19" s="61"/>
      <c r="G19" s="55">
        <f t="shared" si="0"/>
        <v>0</v>
      </c>
      <c r="H19" s="25"/>
      <c r="I19" s="54" t="s">
        <v>40</v>
      </c>
      <c r="J19" s="54"/>
      <c r="K19" s="57"/>
      <c r="L19" s="84">
        <v>31</v>
      </c>
      <c r="M19" s="61"/>
      <c r="N19" s="55">
        <f t="shared" si="1"/>
        <v>0</v>
      </c>
      <c r="O19" s="27"/>
    </row>
    <row r="20" spans="1:15" ht="14.4" customHeight="1" thickBot="1" x14ac:dyDescent="0.35">
      <c r="K20" s="1"/>
    </row>
    <row r="21" spans="1:15" ht="18.600000000000001" customHeight="1" thickBot="1" x14ac:dyDescent="0.35">
      <c r="E21" s="32" t="s">
        <v>41</v>
      </c>
      <c r="F21" s="97">
        <f>F13+F14+F16+F17+F18+F19+M13+M14+M16+M17+M18+M19</f>
        <v>0</v>
      </c>
      <c r="K21" s="16"/>
      <c r="L21" s="32" t="s">
        <v>42</v>
      </c>
      <c r="M21" s="62">
        <f>G13+G14+G16+G17+G18+G19+N13+N14+N16+N17+N18+N19</f>
        <v>0</v>
      </c>
      <c r="N21" s="63"/>
    </row>
    <row r="22" spans="1:15" ht="37.799999999999997" customHeight="1" x14ac:dyDescent="0.3">
      <c r="K22" s="1"/>
    </row>
    <row r="23" spans="1:15" ht="23.4" customHeight="1" x14ac:dyDescent="0.3">
      <c r="B23" s="79" t="s">
        <v>43</v>
      </c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</row>
    <row r="24" spans="1:15" ht="19.2" customHeight="1" x14ac:dyDescent="0.3">
      <c r="B24" s="33" t="s">
        <v>44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</row>
    <row r="25" spans="1:15" ht="9" customHeight="1" x14ac:dyDescent="0.3"/>
    <row r="26" spans="1:15" s="23" customFormat="1" ht="16.8" customHeight="1" x14ac:dyDescent="0.3">
      <c r="D26" s="24" t="s">
        <v>45</v>
      </c>
      <c r="I26" s="18" t="s">
        <v>22</v>
      </c>
      <c r="J26" s="19" t="s">
        <v>5</v>
      </c>
      <c r="K26" s="19" t="s">
        <v>6</v>
      </c>
      <c r="O26" s="27"/>
    </row>
    <row r="27" spans="1:15" ht="15.6" customHeight="1" x14ac:dyDescent="0.3">
      <c r="A27" t="s">
        <v>46</v>
      </c>
      <c r="B27" s="3"/>
      <c r="C27"/>
      <c r="D27" s="87" t="s">
        <v>47</v>
      </c>
      <c r="E27" s="87"/>
      <c r="F27" s="87"/>
      <c r="G27" s="87"/>
      <c r="H27" s="87"/>
      <c r="I27" s="88">
        <f>VLOOKUP(A27,[1]Fournisseur!$1:$1048576,14,FALSE)</f>
        <v>0.3</v>
      </c>
      <c r="J27" s="58"/>
      <c r="K27" s="89">
        <f>I27*J27</f>
        <v>0</v>
      </c>
      <c r="L27" s="34"/>
      <c r="M27" s="35"/>
      <c r="N27" s="35"/>
    </row>
    <row r="28" spans="1:15" ht="15.6" customHeight="1" x14ac:dyDescent="0.3">
      <c r="A28" t="s">
        <v>48</v>
      </c>
      <c r="B28" s="3"/>
      <c r="C28"/>
      <c r="D28" s="87" t="s">
        <v>49</v>
      </c>
      <c r="E28" s="87"/>
      <c r="F28" s="87"/>
      <c r="G28" s="87"/>
      <c r="H28" s="87"/>
      <c r="I28" s="90">
        <f>VLOOKUP(A28,[1]Fournisseur!$1:$1048576,14,FALSE)</f>
        <v>0.3</v>
      </c>
      <c r="J28" s="58"/>
      <c r="K28" s="89">
        <f t="shared" ref="K28:K47" si="2">I28*J28</f>
        <v>0</v>
      </c>
      <c r="L28" s="34"/>
      <c r="M28" s="35"/>
      <c r="N28" s="35"/>
    </row>
    <row r="29" spans="1:15" ht="15.6" customHeight="1" x14ac:dyDescent="0.3">
      <c r="A29" t="s">
        <v>50</v>
      </c>
      <c r="B29" s="3"/>
      <c r="C29"/>
      <c r="D29" s="87" t="s">
        <v>11</v>
      </c>
      <c r="E29" s="87"/>
      <c r="F29" s="87"/>
      <c r="G29" s="87"/>
      <c r="H29" s="87"/>
      <c r="I29" s="90">
        <f>VLOOKUP(A29,[1]Fournisseur!$1:$1048576,14,FALSE)</f>
        <v>0.5</v>
      </c>
      <c r="J29" s="58"/>
      <c r="K29" s="89">
        <f t="shared" si="2"/>
        <v>0</v>
      </c>
      <c r="L29" s="34"/>
      <c r="M29" s="35"/>
      <c r="N29" s="35"/>
    </row>
    <row r="30" spans="1:15" ht="15.6" customHeight="1" x14ac:dyDescent="0.3">
      <c r="A30" t="s">
        <v>51</v>
      </c>
      <c r="B30" s="3"/>
      <c r="C30"/>
      <c r="D30" s="87" t="s">
        <v>76</v>
      </c>
      <c r="E30" s="87"/>
      <c r="F30" s="87"/>
      <c r="G30" s="87"/>
      <c r="H30" s="87"/>
      <c r="I30" s="90">
        <f>VLOOKUP(A30,[1]Fournisseur!$1:$1048576,14,FALSE)</f>
        <v>0.2</v>
      </c>
      <c r="J30" s="58"/>
      <c r="K30" s="89">
        <f t="shared" si="2"/>
        <v>0</v>
      </c>
      <c r="L30" s="34"/>
      <c r="M30" s="35"/>
      <c r="N30" s="35"/>
    </row>
    <row r="31" spans="1:15" ht="15.6" customHeight="1" x14ac:dyDescent="0.3">
      <c r="A31" t="s">
        <v>52</v>
      </c>
      <c r="B31" s="3"/>
      <c r="C31"/>
      <c r="D31" s="87" t="s">
        <v>14</v>
      </c>
      <c r="E31" s="87"/>
      <c r="F31" s="87"/>
      <c r="G31" s="87"/>
      <c r="H31" s="87"/>
      <c r="I31" s="90">
        <f>VLOOKUP(A31,[1]Fournisseur!$1:$1048576,14,FALSE)</f>
        <v>0.8</v>
      </c>
      <c r="J31" s="58"/>
      <c r="K31" s="89">
        <f t="shared" si="2"/>
        <v>0</v>
      </c>
      <c r="L31" s="34"/>
      <c r="M31" s="35"/>
      <c r="N31" s="35"/>
    </row>
    <row r="32" spans="1:15" ht="15.6" customHeight="1" x14ac:dyDescent="0.3">
      <c r="A32" t="s">
        <v>53</v>
      </c>
      <c r="B32" s="3"/>
      <c r="C32"/>
      <c r="D32" s="87" t="s">
        <v>16</v>
      </c>
      <c r="E32" s="87"/>
      <c r="F32" s="87"/>
      <c r="G32" s="87"/>
      <c r="H32" s="87"/>
      <c r="I32" s="90">
        <f>VLOOKUP(A32,[1]Fournisseur!$1:$1048576,14,FALSE)</f>
        <v>0.6</v>
      </c>
      <c r="J32" s="58"/>
      <c r="K32" s="89">
        <f t="shared" si="2"/>
        <v>0</v>
      </c>
      <c r="L32" s="34"/>
      <c r="M32" s="35"/>
      <c r="N32" s="35"/>
    </row>
    <row r="33" spans="1:14" ht="15.6" customHeight="1" x14ac:dyDescent="0.3">
      <c r="A33" t="s">
        <v>54</v>
      </c>
      <c r="B33" s="3"/>
      <c r="C33"/>
      <c r="D33" s="87" t="s">
        <v>18</v>
      </c>
      <c r="E33" s="87"/>
      <c r="F33" s="87"/>
      <c r="G33" s="87"/>
      <c r="H33" s="87"/>
      <c r="I33" s="90">
        <f>VLOOKUP(A33,[1]Fournisseur!$1:$1048576,14,FALSE)</f>
        <v>0.7</v>
      </c>
      <c r="J33" s="58"/>
      <c r="K33" s="89">
        <f t="shared" si="2"/>
        <v>0</v>
      </c>
      <c r="L33" s="34"/>
      <c r="M33" s="35"/>
      <c r="N33" s="35"/>
    </row>
    <row r="34" spans="1:14" ht="15.6" customHeight="1" x14ac:dyDescent="0.3">
      <c r="A34" t="s">
        <v>55</v>
      </c>
      <c r="B34" s="3"/>
      <c r="C34"/>
      <c r="D34" s="87" t="s">
        <v>7</v>
      </c>
      <c r="E34" s="87"/>
      <c r="F34" s="87"/>
      <c r="G34" s="87"/>
      <c r="H34" s="87"/>
      <c r="I34" s="90">
        <f>VLOOKUP(A34,[1]Fournisseur!$1:$1048576,14,FALSE)</f>
        <v>0.5</v>
      </c>
      <c r="J34" s="58"/>
      <c r="K34" s="89">
        <f t="shared" si="2"/>
        <v>0</v>
      </c>
      <c r="L34" s="34"/>
      <c r="M34" s="35"/>
      <c r="N34" s="35"/>
    </row>
    <row r="35" spans="1:14" ht="15.6" customHeight="1" x14ac:dyDescent="0.3">
      <c r="A35" t="s">
        <v>56</v>
      </c>
      <c r="B35" s="3"/>
      <c r="C35"/>
      <c r="D35" s="87" t="s">
        <v>8</v>
      </c>
      <c r="E35" s="87"/>
      <c r="F35" s="87"/>
      <c r="G35" s="87"/>
      <c r="H35" s="87"/>
      <c r="I35" s="90">
        <f>VLOOKUP(A35,[1]Fournisseur!$1:$1048576,14,FALSE)</f>
        <v>0.4</v>
      </c>
      <c r="J35" s="58"/>
      <c r="K35" s="89">
        <f t="shared" si="2"/>
        <v>0</v>
      </c>
      <c r="L35" s="34"/>
      <c r="M35" s="35"/>
      <c r="N35" s="35"/>
    </row>
    <row r="36" spans="1:14" ht="15.6" customHeight="1" x14ac:dyDescent="0.3">
      <c r="A36" t="s">
        <v>57</v>
      </c>
      <c r="B36" s="3"/>
      <c r="C36"/>
      <c r="D36" s="87" t="s">
        <v>24</v>
      </c>
      <c r="E36" s="87"/>
      <c r="F36" s="87"/>
      <c r="G36" s="87"/>
      <c r="H36" s="87"/>
      <c r="I36" s="90">
        <f>VLOOKUP(A36,[1]Fournisseur!$1:$1048576,14,FALSE)</f>
        <v>1.3</v>
      </c>
      <c r="J36" s="58"/>
      <c r="K36" s="89">
        <f t="shared" si="2"/>
        <v>0</v>
      </c>
      <c r="L36" s="36"/>
      <c r="M36" s="35"/>
      <c r="N36" s="35"/>
    </row>
    <row r="37" spans="1:14" ht="15.6" customHeight="1" x14ac:dyDescent="0.3">
      <c r="A37" t="s">
        <v>58</v>
      </c>
      <c r="B37" s="3"/>
      <c r="C37"/>
      <c r="D37" s="87" t="s">
        <v>9</v>
      </c>
      <c r="E37" s="87"/>
      <c r="F37" s="87"/>
      <c r="G37" s="87"/>
      <c r="H37" s="87"/>
      <c r="I37" s="90">
        <f>VLOOKUP(A37,[1]Fournisseur!$1:$1048576,14,FALSE)</f>
        <v>0.4</v>
      </c>
      <c r="J37" s="58"/>
      <c r="K37" s="89">
        <f t="shared" si="2"/>
        <v>0</v>
      </c>
      <c r="L37" s="36"/>
      <c r="M37" s="35"/>
      <c r="N37" s="35"/>
    </row>
    <row r="38" spans="1:14" ht="15.6" customHeight="1" x14ac:dyDescent="0.3">
      <c r="A38" t="s">
        <v>59</v>
      </c>
      <c r="B38" s="3"/>
      <c r="C38"/>
      <c r="D38" s="87" t="s">
        <v>23</v>
      </c>
      <c r="E38" s="87"/>
      <c r="F38" s="87"/>
      <c r="G38" s="87"/>
      <c r="H38" s="87"/>
      <c r="I38" s="90">
        <f>VLOOKUP(A38,[1]Fournisseur!$1:$1048576,14,FALSE)</f>
        <v>0.9</v>
      </c>
      <c r="J38" s="58"/>
      <c r="K38" s="89">
        <f t="shared" si="2"/>
        <v>0</v>
      </c>
      <c r="L38" s="36"/>
      <c r="M38" s="35"/>
      <c r="N38" s="35"/>
    </row>
    <row r="39" spans="1:14" ht="15.6" customHeight="1" x14ac:dyDescent="0.3">
      <c r="A39" t="s">
        <v>60</v>
      </c>
      <c r="B39" s="3"/>
      <c r="C39"/>
      <c r="D39" s="87" t="s">
        <v>62</v>
      </c>
      <c r="E39" s="87"/>
      <c r="F39" s="87"/>
      <c r="G39" s="87"/>
      <c r="H39" s="87"/>
      <c r="I39" s="90">
        <f>VLOOKUP(A39,[1]Fournisseur!$1:$1048576,14,FALSE)</f>
        <v>1</v>
      </c>
      <c r="J39" s="58"/>
      <c r="K39" s="89">
        <f t="shared" si="2"/>
        <v>0</v>
      </c>
      <c r="L39" s="36"/>
      <c r="M39" s="35"/>
      <c r="N39" s="35"/>
    </row>
    <row r="40" spans="1:14" ht="15.6" customHeight="1" x14ac:dyDescent="0.3">
      <c r="A40" t="s">
        <v>61</v>
      </c>
      <c r="B40" s="3"/>
      <c r="C40"/>
      <c r="D40" s="87" t="s">
        <v>10</v>
      </c>
      <c r="E40" s="87"/>
      <c r="F40" s="87"/>
      <c r="G40" s="87"/>
      <c r="H40" s="87"/>
      <c r="I40" s="90">
        <f>VLOOKUP(A40,[1]Fournisseur!$1:$1048576,14,FALSE)</f>
        <v>0.8</v>
      </c>
      <c r="J40" s="58"/>
      <c r="K40" s="89">
        <f t="shared" si="2"/>
        <v>0</v>
      </c>
      <c r="L40" s="36"/>
      <c r="M40" s="35"/>
      <c r="N40" s="35"/>
    </row>
    <row r="41" spans="1:14" ht="15.6" customHeight="1" x14ac:dyDescent="0.3">
      <c r="A41" t="s">
        <v>63</v>
      </c>
      <c r="B41" s="3"/>
      <c r="C41"/>
      <c r="D41" s="87" t="s">
        <v>12</v>
      </c>
      <c r="E41" s="87"/>
      <c r="F41" s="87"/>
      <c r="G41" s="87"/>
      <c r="H41" s="87"/>
      <c r="I41" s="90">
        <f>VLOOKUP(A41,[1]Fournisseur!$1:$1048576,14,FALSE)</f>
        <v>0.9</v>
      </c>
      <c r="J41" s="58"/>
      <c r="K41" s="89">
        <f t="shared" si="2"/>
        <v>0</v>
      </c>
      <c r="L41" s="36"/>
      <c r="M41" s="35"/>
      <c r="N41" s="35"/>
    </row>
    <row r="42" spans="1:14" ht="15.6" customHeight="1" x14ac:dyDescent="0.3">
      <c r="A42" t="s">
        <v>64</v>
      </c>
      <c r="B42" s="3"/>
      <c r="C42"/>
      <c r="D42" s="87" t="s">
        <v>65</v>
      </c>
      <c r="E42" s="87"/>
      <c r="F42" s="87"/>
      <c r="G42" s="87"/>
      <c r="H42" s="87"/>
      <c r="I42" s="90">
        <f>VLOOKUP(A42,[1]Fournisseur!$1:$1048576,14,FALSE)</f>
        <v>0.6</v>
      </c>
      <c r="J42" s="58"/>
      <c r="K42" s="89">
        <f t="shared" si="2"/>
        <v>0</v>
      </c>
      <c r="L42" s="36"/>
      <c r="M42" s="35"/>
      <c r="N42" s="35"/>
    </row>
    <row r="43" spans="1:14" ht="15.6" customHeight="1" x14ac:dyDescent="0.3">
      <c r="A43" t="s">
        <v>66</v>
      </c>
      <c r="B43" s="3"/>
      <c r="C43"/>
      <c r="D43" s="87" t="s">
        <v>13</v>
      </c>
      <c r="E43" s="87"/>
      <c r="F43" s="87"/>
      <c r="G43" s="87"/>
      <c r="H43" s="87"/>
      <c r="I43" s="90">
        <f>VLOOKUP(A43,[1]Fournisseur!$1:$1048576,14,FALSE)</f>
        <v>0.9</v>
      </c>
      <c r="J43" s="58"/>
      <c r="K43" s="89">
        <f t="shared" si="2"/>
        <v>0</v>
      </c>
      <c r="L43" s="36"/>
      <c r="M43" s="35"/>
      <c r="N43" s="35"/>
    </row>
    <row r="44" spans="1:14" ht="15.6" customHeight="1" x14ac:dyDescent="0.3">
      <c r="A44" t="s">
        <v>67</v>
      </c>
      <c r="B44" s="3"/>
      <c r="C44"/>
      <c r="D44" s="87" t="s">
        <v>15</v>
      </c>
      <c r="E44" s="87"/>
      <c r="F44" s="87"/>
      <c r="G44" s="87"/>
      <c r="H44" s="87"/>
      <c r="I44" s="90">
        <f>VLOOKUP(A44,[1]Fournisseur!$1:$1048576,14,FALSE)</f>
        <v>0.6</v>
      </c>
      <c r="J44" s="58"/>
      <c r="K44" s="89">
        <f t="shared" si="2"/>
        <v>0</v>
      </c>
      <c r="L44" s="36"/>
      <c r="M44" s="35"/>
      <c r="N44" s="35"/>
    </row>
    <row r="45" spans="1:14" ht="15.6" customHeight="1" x14ac:dyDescent="0.3">
      <c r="A45" t="s">
        <v>68</v>
      </c>
      <c r="B45" s="3"/>
      <c r="C45"/>
      <c r="D45" s="87" t="s">
        <v>17</v>
      </c>
      <c r="E45" s="87"/>
      <c r="F45" s="87"/>
      <c r="G45" s="87"/>
      <c r="H45" s="87"/>
      <c r="I45" s="90">
        <f>VLOOKUP(A45,[1]Fournisseur!$1:$1048576,14,FALSE)</f>
        <v>0.7</v>
      </c>
      <c r="J45" s="58"/>
      <c r="K45" s="89">
        <f t="shared" si="2"/>
        <v>0</v>
      </c>
      <c r="L45" s="36"/>
      <c r="M45" s="35"/>
      <c r="N45" s="35"/>
    </row>
    <row r="46" spans="1:14" ht="15.6" customHeight="1" x14ac:dyDescent="0.3">
      <c r="A46" t="s">
        <v>69</v>
      </c>
      <c r="B46" s="3"/>
      <c r="C46"/>
      <c r="D46" s="87" t="s">
        <v>25</v>
      </c>
      <c r="E46" s="87"/>
      <c r="F46" s="87"/>
      <c r="G46" s="87"/>
      <c r="H46" s="87"/>
      <c r="I46" s="90">
        <f>VLOOKUP(A46,[1]Fournisseur!$1:$1048576,14,FALSE)</f>
        <v>1.2</v>
      </c>
      <c r="J46" s="58"/>
      <c r="K46" s="89">
        <f t="shared" si="2"/>
        <v>0</v>
      </c>
      <c r="L46" s="36"/>
      <c r="M46" s="35"/>
      <c r="N46" s="35"/>
    </row>
    <row r="47" spans="1:14" ht="15.6" customHeight="1" x14ac:dyDescent="0.3">
      <c r="A47" t="s">
        <v>70</v>
      </c>
      <c r="B47" s="3"/>
      <c r="C47"/>
      <c r="D47" s="87" t="s">
        <v>19</v>
      </c>
      <c r="E47" s="87"/>
      <c r="F47" s="87"/>
      <c r="G47" s="87"/>
      <c r="H47" s="87"/>
      <c r="I47" s="90">
        <f>VLOOKUP(A47,[1]Fournisseur!$1:$1048576,14,FALSE)</f>
        <v>0.5</v>
      </c>
      <c r="J47" s="58"/>
      <c r="K47" s="89">
        <f t="shared" si="2"/>
        <v>0</v>
      </c>
      <c r="L47" s="36"/>
      <c r="M47" s="35"/>
      <c r="N47" s="35"/>
    </row>
    <row r="48" spans="1:14" ht="6" customHeight="1" x14ac:dyDescent="0.3">
      <c r="B48" s="3"/>
      <c r="C48"/>
      <c r="D48" s="65"/>
      <c r="E48" s="65"/>
      <c r="F48" s="65"/>
      <c r="G48" s="65"/>
      <c r="H48" s="65"/>
      <c r="I48" s="66"/>
      <c r="J48" s="61"/>
      <c r="K48" s="67"/>
      <c r="L48" s="68"/>
      <c r="M48" s="35"/>
      <c r="N48" s="35"/>
    </row>
    <row r="49" spans="1:14" ht="13.8" customHeight="1" x14ac:dyDescent="0.3">
      <c r="A49" s="74"/>
      <c r="B49" s="3"/>
      <c r="C49"/>
      <c r="E49" s="8"/>
      <c r="F49" s="69" t="s">
        <v>74</v>
      </c>
      <c r="G49" s="69"/>
      <c r="H49" s="69"/>
      <c r="I49" s="70"/>
      <c r="J49" s="96">
        <f>SUM(J27:J47)</f>
        <v>0</v>
      </c>
      <c r="K49" s="8"/>
      <c r="L49" s="37"/>
      <c r="M49" s="9"/>
      <c r="N49" s="6"/>
    </row>
    <row r="50" spans="1:14" ht="6" customHeight="1" x14ac:dyDescent="0.3">
      <c r="A50" s="74"/>
      <c r="B50" s="3"/>
      <c r="C50"/>
      <c r="E50" s="8"/>
      <c r="F50" s="6"/>
      <c r="G50" s="9"/>
      <c r="H50" s="7"/>
      <c r="I50" s="8"/>
      <c r="J50" s="64"/>
      <c r="K50" s="8"/>
      <c r="L50" s="37"/>
      <c r="M50" s="9"/>
      <c r="N50" s="6"/>
    </row>
    <row r="51" spans="1:14" ht="20.399999999999999" customHeight="1" x14ac:dyDescent="0.3">
      <c r="A51" s="74"/>
      <c r="B51" s="3"/>
      <c r="C51" s="38"/>
      <c r="D51" s="8"/>
      <c r="E51" s="6"/>
      <c r="F51" s="9"/>
      <c r="G51" s="7"/>
      <c r="H51" s="7"/>
      <c r="I51" s="8"/>
      <c r="J51" s="71" t="s">
        <v>72</v>
      </c>
      <c r="K51" s="95">
        <f>SUM(K27:K47)</f>
        <v>0</v>
      </c>
      <c r="L51" s="37"/>
      <c r="M51" s="9"/>
      <c r="N51" s="6"/>
    </row>
    <row r="52" spans="1:14" ht="20.399999999999999" customHeight="1" thickBot="1" x14ac:dyDescent="0.35">
      <c r="A52" s="74"/>
      <c r="B52" s="3"/>
      <c r="C52" s="38"/>
      <c r="D52" s="8"/>
      <c r="E52" s="6"/>
      <c r="F52" s="9"/>
      <c r="G52" s="7"/>
      <c r="H52" s="7"/>
      <c r="I52"/>
      <c r="J52" s="39" t="s">
        <v>73</v>
      </c>
      <c r="K52" s="40" t="s">
        <v>71</v>
      </c>
      <c r="L52" s="37"/>
      <c r="M52" s="9"/>
      <c r="N52" s="6"/>
    </row>
    <row r="53" spans="1:14" ht="20.399999999999999" customHeight="1" thickBot="1" x14ac:dyDescent="0.35">
      <c r="A53" s="74"/>
      <c r="B53" s="3"/>
      <c r="C53" s="38"/>
      <c r="D53" s="8"/>
      <c r="E53" s="6"/>
      <c r="F53" s="9"/>
      <c r="G53" s="7"/>
      <c r="H53" s="7"/>
      <c r="I53" s="8"/>
      <c r="J53" s="11" t="s">
        <v>79</v>
      </c>
      <c r="K53" s="73">
        <f>K51+(IF(J49&gt;0,3,0))</f>
        <v>0</v>
      </c>
      <c r="L53" s="37"/>
      <c r="M53" s="9"/>
      <c r="N53" s="6"/>
    </row>
    <row r="54" spans="1:14" s="48" customFormat="1" ht="16.2" customHeight="1" thickBot="1" x14ac:dyDescent="0.3">
      <c r="A54" s="75"/>
      <c r="B54" s="41"/>
      <c r="C54" s="42"/>
      <c r="D54" s="43"/>
      <c r="E54" s="44"/>
      <c r="F54" s="45"/>
      <c r="G54" s="46"/>
      <c r="H54" s="46"/>
      <c r="I54" s="43"/>
      <c r="J54" s="43"/>
      <c r="K54" s="72"/>
      <c r="L54" s="47"/>
      <c r="M54" s="45"/>
      <c r="N54" s="44"/>
    </row>
    <row r="55" spans="1:14" ht="18.600000000000001" customHeight="1" x14ac:dyDescent="0.3">
      <c r="A55" s="74"/>
      <c r="B55" s="92" t="s">
        <v>75</v>
      </c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4"/>
    </row>
    <row r="56" spans="1:14" ht="18.600000000000001" customHeight="1" thickBot="1" x14ac:dyDescent="0.35">
      <c r="A56" s="74"/>
      <c r="B56" s="12" t="s">
        <v>20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4"/>
    </row>
    <row r="57" spans="1:14" ht="10.199999999999999" customHeight="1" x14ac:dyDescent="0.3">
      <c r="A57" s="74"/>
      <c r="B57" s="3"/>
      <c r="C57" s="49"/>
      <c r="D57" s="3"/>
      <c r="E57" s="3"/>
      <c r="F57" s="3"/>
      <c r="G57" s="10"/>
      <c r="H57" s="10"/>
      <c r="I57" s="3"/>
      <c r="J57" s="3"/>
      <c r="K57" s="3"/>
      <c r="L57" s="3"/>
      <c r="M57" s="3"/>
      <c r="N57" s="23"/>
    </row>
    <row r="58" spans="1:14" ht="49.8" customHeight="1" x14ac:dyDescent="0.3">
      <c r="A58" s="76"/>
      <c r="D58" s="91" t="s">
        <v>78</v>
      </c>
      <c r="E58" s="91"/>
      <c r="F58" s="91"/>
      <c r="G58" s="91"/>
      <c r="H58" s="91"/>
      <c r="I58" s="91"/>
      <c r="J58" s="91"/>
      <c r="K58" s="91"/>
      <c r="L58" s="91"/>
      <c r="M58" s="91"/>
    </row>
  </sheetData>
  <sheetProtection algorithmName="SHA-512" hashValue="Q/Z1lfpnshfNxLtH3X7+ks/F9W+3Cr3F1KFvkWRbVWZ18rDsRhA03CL5IecNoT0fyjlLt35WI53HVusU2/u6Hw==" saltValue="XVCGbRyV4ouUg1Jb38sAbQ==" spinCount="100000" sheet="1" objects="1" scenarios="1" selectLockedCells="1"/>
  <mergeCells count="30">
    <mergeCell ref="D47:H47"/>
    <mergeCell ref="B55:N55"/>
    <mergeCell ref="B56:N56"/>
    <mergeCell ref="F49:I49"/>
    <mergeCell ref="D58:M58"/>
    <mergeCell ref="D41:H41"/>
    <mergeCell ref="D42:H42"/>
    <mergeCell ref="D43:H43"/>
    <mergeCell ref="D44:H44"/>
    <mergeCell ref="D45:H45"/>
    <mergeCell ref="D46:H46"/>
    <mergeCell ref="D35:H35"/>
    <mergeCell ref="D36:H36"/>
    <mergeCell ref="D37:H37"/>
    <mergeCell ref="D38:H38"/>
    <mergeCell ref="D39:H39"/>
    <mergeCell ref="D40:H40"/>
    <mergeCell ref="D29:H29"/>
    <mergeCell ref="D30:H30"/>
    <mergeCell ref="D31:H31"/>
    <mergeCell ref="D32:H32"/>
    <mergeCell ref="D33:H33"/>
    <mergeCell ref="D34:H34"/>
    <mergeCell ref="C2:N2"/>
    <mergeCell ref="M21:N21"/>
    <mergeCell ref="B23:N23"/>
    <mergeCell ref="B24:N24"/>
    <mergeCell ref="D27:H27"/>
    <mergeCell ref="D28:H28"/>
    <mergeCell ref="B10:N10"/>
  </mergeCells>
  <hyperlinks>
    <hyperlink ref="B56" r:id="rId1" xr:uid="{071FD189-9EC0-45B3-9288-005145068504}"/>
  </hyperlinks>
  <pageMargins left="0.31496062992125984" right="3.937007874015748E-2" top="0.19685039370078741" bottom="0.19685039370078741" header="0.11811023622047245" footer="0.11811023622047245"/>
  <pageSetup paperSize="11" scale="50" orientation="portrait" horizontalDpi="4294967293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A30B190-81EC-4E0A-A8C3-17E1AB6C43EF}">
          <x14:formula1>
            <xm:f>' '!$A$2:$A$32</xm:f>
          </x14:formula1>
          <xm:sqref>F13:F14 F16:F19 M13:M14 M16:M19 J27:J47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8E1CD-554E-40C0-9DAB-A29D61E09863}">
  <dimension ref="A1:A32"/>
  <sheetViews>
    <sheetView topLeftCell="A13" workbookViewId="0">
      <selection activeCell="C16" sqref="C16"/>
    </sheetView>
  </sheetViews>
  <sheetFormatPr baseColWidth="10" defaultRowHeight="14.4" x14ac:dyDescent="0.3"/>
  <sheetData>
    <row r="1" spans="1:1" x14ac:dyDescent="0.3">
      <c r="A1" t="s">
        <v>21</v>
      </c>
    </row>
    <row r="2" spans="1:1" x14ac:dyDescent="0.3">
      <c r="A2">
        <v>0</v>
      </c>
    </row>
    <row r="3" spans="1:1" x14ac:dyDescent="0.3">
      <c r="A3">
        <v>1</v>
      </c>
    </row>
    <row r="4" spans="1:1" x14ac:dyDescent="0.3">
      <c r="A4">
        <v>2</v>
      </c>
    </row>
    <row r="5" spans="1:1" x14ac:dyDescent="0.3">
      <c r="A5">
        <v>3</v>
      </c>
    </row>
    <row r="6" spans="1:1" x14ac:dyDescent="0.3">
      <c r="A6">
        <v>4</v>
      </c>
    </row>
    <row r="7" spans="1:1" x14ac:dyDescent="0.3">
      <c r="A7">
        <v>5</v>
      </c>
    </row>
    <row r="8" spans="1:1" x14ac:dyDescent="0.3">
      <c r="A8">
        <v>6</v>
      </c>
    </row>
    <row r="9" spans="1:1" x14ac:dyDescent="0.3">
      <c r="A9">
        <v>7</v>
      </c>
    </row>
    <row r="10" spans="1:1" x14ac:dyDescent="0.3">
      <c r="A10">
        <v>8</v>
      </c>
    </row>
    <row r="11" spans="1:1" x14ac:dyDescent="0.3">
      <c r="A11">
        <v>9</v>
      </c>
    </row>
    <row r="12" spans="1:1" x14ac:dyDescent="0.3">
      <c r="A12">
        <v>10</v>
      </c>
    </row>
    <row r="13" spans="1:1" x14ac:dyDescent="0.3">
      <c r="A13">
        <v>11</v>
      </c>
    </row>
    <row r="14" spans="1:1" x14ac:dyDescent="0.3">
      <c r="A14">
        <v>12</v>
      </c>
    </row>
    <row r="15" spans="1:1" x14ac:dyDescent="0.3">
      <c r="A15">
        <v>13</v>
      </c>
    </row>
    <row r="16" spans="1:1" x14ac:dyDescent="0.3">
      <c r="A16">
        <v>14</v>
      </c>
    </row>
    <row r="17" spans="1:1" x14ac:dyDescent="0.3">
      <c r="A17">
        <v>15</v>
      </c>
    </row>
    <row r="18" spans="1:1" x14ac:dyDescent="0.3">
      <c r="A18">
        <v>16</v>
      </c>
    </row>
    <row r="19" spans="1:1" x14ac:dyDescent="0.3">
      <c r="A19">
        <v>17</v>
      </c>
    </row>
    <row r="20" spans="1:1" x14ac:dyDescent="0.3">
      <c r="A20">
        <v>18</v>
      </c>
    </row>
    <row r="21" spans="1:1" x14ac:dyDescent="0.3">
      <c r="A21">
        <v>19</v>
      </c>
    </row>
    <row r="22" spans="1:1" x14ac:dyDescent="0.3">
      <c r="A22">
        <v>20</v>
      </c>
    </row>
    <row r="23" spans="1:1" x14ac:dyDescent="0.3">
      <c r="A23">
        <v>21</v>
      </c>
    </row>
    <row r="24" spans="1:1" x14ac:dyDescent="0.3">
      <c r="A24">
        <v>22</v>
      </c>
    </row>
    <row r="25" spans="1:1" x14ac:dyDescent="0.3">
      <c r="A25">
        <v>23</v>
      </c>
    </row>
    <row r="26" spans="1:1" x14ac:dyDescent="0.3">
      <c r="A26">
        <v>24</v>
      </c>
    </row>
    <row r="27" spans="1:1" x14ac:dyDescent="0.3">
      <c r="A27">
        <v>25</v>
      </c>
    </row>
    <row r="28" spans="1:1" x14ac:dyDescent="0.3">
      <c r="A28">
        <v>26</v>
      </c>
    </row>
    <row r="29" spans="1:1" x14ac:dyDescent="0.3">
      <c r="A29">
        <v>27</v>
      </c>
    </row>
    <row r="30" spans="1:1" x14ac:dyDescent="0.3">
      <c r="A30">
        <v>28</v>
      </c>
    </row>
    <row r="31" spans="1:1" x14ac:dyDescent="0.3">
      <c r="A31">
        <v>29</v>
      </c>
    </row>
    <row r="32" spans="1:1" x14ac:dyDescent="0.3">
      <c r="A32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Bon de commande Noël 2024</vt:lpstr>
      <vt:lpstr> </vt:lpstr>
      <vt:lpstr>'Bon de commande Noël 2024'!Zone_d_impression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Vanhessche</dc:creator>
  <cp:lastModifiedBy>Julie Vanhessche</cp:lastModifiedBy>
  <cp:lastPrinted>2024-12-13T12:55:05Z</cp:lastPrinted>
  <dcterms:created xsi:type="dcterms:W3CDTF">2024-11-18T09:24:13Z</dcterms:created>
  <dcterms:modified xsi:type="dcterms:W3CDTF">2024-12-13T12:56:49Z</dcterms:modified>
</cp:coreProperties>
</file>